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1" r:id="rId1"/>
    <sheet name="Целевые показатели" sheetId="2" r:id="rId2"/>
  </sheets>
  <calcPr calcId="145621"/>
</workbook>
</file>

<file path=xl/calcChain.xml><?xml version="1.0" encoding="utf-8"?>
<calcChain xmlns="http://schemas.openxmlformats.org/spreadsheetml/2006/main">
  <c r="G22" i="2" l="1"/>
  <c r="G21" i="2"/>
  <c r="G19" i="2"/>
  <c r="G18" i="2"/>
  <c r="G17" i="2"/>
  <c r="G16" i="2"/>
  <c r="G15" i="2"/>
  <c r="G14" i="2"/>
  <c r="G12" i="2"/>
  <c r="G10" i="2"/>
  <c r="G9" i="2"/>
  <c r="G8" i="2"/>
  <c r="G7" i="2"/>
  <c r="G6" i="2"/>
  <c r="N26" i="1"/>
  <c r="M26" i="1"/>
  <c r="L26" i="1"/>
  <c r="G26" i="1"/>
  <c r="C26" i="1"/>
  <c r="N25" i="1"/>
  <c r="M25" i="1"/>
  <c r="L25" i="1"/>
  <c r="G25" i="1"/>
  <c r="C25" i="1"/>
  <c r="J24" i="1"/>
  <c r="J23" i="1" s="1"/>
  <c r="I24" i="1"/>
  <c r="G24" i="1" s="1"/>
  <c r="H24" i="1"/>
  <c r="H23" i="1" s="1"/>
  <c r="F24" i="1"/>
  <c r="E24" i="1"/>
  <c r="E23" i="1" s="1"/>
  <c r="D24" i="1"/>
  <c r="C24" i="1" s="1"/>
  <c r="N22" i="1"/>
  <c r="M22" i="1"/>
  <c r="L22" i="1"/>
  <c r="G22" i="1"/>
  <c r="C22" i="1"/>
  <c r="N21" i="1"/>
  <c r="M21" i="1"/>
  <c r="H21" i="1"/>
  <c r="D21" i="1"/>
  <c r="C21" i="1" s="1"/>
  <c r="N20" i="1"/>
  <c r="M20" i="1"/>
  <c r="L20" i="1"/>
  <c r="G20" i="1"/>
  <c r="K20" i="1" s="1"/>
  <c r="C20" i="1"/>
  <c r="N19" i="1"/>
  <c r="M19" i="1"/>
  <c r="L19" i="1"/>
  <c r="G19" i="1"/>
  <c r="K19" i="1" s="1"/>
  <c r="C19" i="1"/>
  <c r="N18" i="1"/>
  <c r="M18" i="1"/>
  <c r="L18" i="1"/>
  <c r="G18" i="1"/>
  <c r="C18" i="1"/>
  <c r="N17" i="1"/>
  <c r="M17" i="1"/>
  <c r="L17" i="1"/>
  <c r="G17" i="1"/>
  <c r="C17" i="1"/>
  <c r="J16" i="1"/>
  <c r="I16" i="1"/>
  <c r="I14" i="1" s="1"/>
  <c r="H16" i="1"/>
  <c r="G16" i="1" s="1"/>
  <c r="F16" i="1"/>
  <c r="E16" i="1"/>
  <c r="D16" i="1"/>
  <c r="N15" i="1"/>
  <c r="M15" i="1"/>
  <c r="L15" i="1"/>
  <c r="G15" i="1"/>
  <c r="C15" i="1"/>
  <c r="F14" i="1"/>
  <c r="E14" i="1"/>
  <c r="N13" i="1"/>
  <c r="M13" i="1"/>
  <c r="L13" i="1"/>
  <c r="G13" i="1"/>
  <c r="K13" i="1" s="1"/>
  <c r="C13" i="1"/>
  <c r="N12" i="1"/>
  <c r="M12" i="1"/>
  <c r="L12" i="1"/>
  <c r="G12" i="1"/>
  <c r="C12" i="1"/>
  <c r="N11" i="1"/>
  <c r="M11" i="1"/>
  <c r="L11" i="1"/>
  <c r="G11" i="1"/>
  <c r="C11" i="1"/>
  <c r="L10" i="1"/>
  <c r="J10" i="1"/>
  <c r="I10" i="1"/>
  <c r="I8" i="1" s="1"/>
  <c r="F10" i="1"/>
  <c r="F8" i="1" s="1"/>
  <c r="E10" i="1"/>
  <c r="D10" i="1"/>
  <c r="N9" i="1"/>
  <c r="M9" i="1"/>
  <c r="L9" i="1"/>
  <c r="G9" i="1"/>
  <c r="C9" i="1"/>
  <c r="K9" i="1" s="1"/>
  <c r="H8" i="1"/>
  <c r="E8" i="1"/>
  <c r="D8" i="1"/>
  <c r="K15" i="1" l="1"/>
  <c r="L16" i="1"/>
  <c r="M14" i="1"/>
  <c r="N16" i="1"/>
  <c r="G10" i="1"/>
  <c r="K12" i="1"/>
  <c r="K18" i="1"/>
  <c r="N24" i="1"/>
  <c r="K26" i="1"/>
  <c r="C10" i="1"/>
  <c r="D14" i="1"/>
  <c r="C14" i="1" s="1"/>
  <c r="J14" i="1"/>
  <c r="N14" i="1" s="1"/>
  <c r="L24" i="1"/>
  <c r="M16" i="1"/>
  <c r="C8" i="1"/>
  <c r="K11" i="1"/>
  <c r="K17" i="1"/>
  <c r="L21" i="1"/>
  <c r="K22" i="1"/>
  <c r="D23" i="1"/>
  <c r="L23" i="1" s="1"/>
  <c r="K25" i="1"/>
  <c r="K10" i="1"/>
  <c r="K24" i="1"/>
  <c r="M8" i="1"/>
  <c r="M10" i="1"/>
  <c r="C16" i="1"/>
  <c r="K16" i="1" s="1"/>
  <c r="G21" i="1"/>
  <c r="K21" i="1" s="1"/>
  <c r="N10" i="1"/>
  <c r="L8" i="1"/>
  <c r="H14" i="1"/>
  <c r="M24" i="1"/>
  <c r="E7" i="1"/>
  <c r="J8" i="1"/>
  <c r="G8" i="1" s="1"/>
  <c r="F23" i="1"/>
  <c r="N23" i="1" s="1"/>
  <c r="I23" i="1"/>
  <c r="M23" i="1" s="1"/>
  <c r="C23" i="1" l="1"/>
  <c r="C7" i="1" s="1"/>
  <c r="D7" i="1"/>
  <c r="F7" i="1"/>
  <c r="K8" i="1"/>
  <c r="L14" i="1"/>
  <c r="G14" i="1"/>
  <c r="K14" i="1" s="1"/>
  <c r="I7" i="1"/>
  <c r="M7" i="1" s="1"/>
  <c r="H7" i="1"/>
  <c r="J7" i="1"/>
  <c r="N8" i="1"/>
  <c r="G23" i="1"/>
  <c r="K23" i="1" l="1"/>
  <c r="L7" i="1"/>
  <c r="N7" i="1"/>
  <c r="G7" i="1"/>
  <c r="K7" i="1" s="1"/>
</calcChain>
</file>

<file path=xl/sharedStrings.xml><?xml version="1.0" encoding="utf-8"?>
<sst xmlns="http://schemas.openxmlformats.org/spreadsheetml/2006/main" count="102" uniqueCount="70">
  <si>
    <t>Сельское поселение Лыхма</t>
  </si>
  <si>
    <t>Муниципальная программа сельского поселения Лыхма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</si>
  <si>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>Создание резерва материальных ресурсов для ликвидации чрезвычайных ситуаций и в целях гражданской обороны</t>
  </si>
  <si>
    <t xml:space="preserve">Мероприятия по обеспечению первичных мер пожарной безопасности </t>
  </si>
  <si>
    <t>Содержание территории, прилегающей к лесной полосе, в надлежащем состоянии для предотвращения возникновения пожаров</t>
  </si>
  <si>
    <t>заключен и исполнен договор на очистку мусора с лесополосы</t>
  </si>
  <si>
    <t>Разработка информационного материала и его размещение, подготовка и обучение населения в области ГО</t>
  </si>
  <si>
    <t>мероприятие предусмотренные МП на год исполнены в полном объеме</t>
  </si>
  <si>
    <t>Оснащение территорий общего пользования первичными средствами тушения пожаров</t>
  </si>
  <si>
    <t>Приобретен пожарный щит в комплекте, огнетушители в кол-ве 10 шт.</t>
  </si>
  <si>
    <t xml:space="preserve"> 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</si>
  <si>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 xml:space="preserve">Обеспечение мероприятий по энергосбережению и повышению энергетической эффективности </t>
  </si>
  <si>
    <t>Благоустройство территории поселения</t>
  </si>
  <si>
    <t xml:space="preserve">уличное освещение </t>
  </si>
  <si>
    <t>Мероприятия предусмотренные МП на год исполнены в полном объеме</t>
  </si>
  <si>
    <t>озеленение</t>
  </si>
  <si>
    <t>Заключен договор на приобретение и высадку рассады, полив рассады, и покос травы</t>
  </si>
  <si>
    <t>прочие мероприятия</t>
  </si>
  <si>
    <t>Выполнены работы по благоустройству придомовой тер-ии вновь возводимого дома; закуплена краска для детских дворовых площадок; произведен снос ветхого, жилого дома; выполнены работы по устройству водоотводных лотков. Остаток средств перенесен на 2017 год, в связи с изменением сроков проведения  работ по благоустройству придомовой территории</t>
  </si>
  <si>
    <t>организация временных рабочих мест по безработным гражданам и трудоустройству несовершеннолетних</t>
  </si>
  <si>
    <t>организовано и предоставлено 72 рабочих места несовершеннолетним гражданам в возрасте от 14 до 18 лет</t>
  </si>
  <si>
    <t>Обеспечение надлежащего уровня эксплуатации муниципального имущества</t>
  </si>
  <si>
    <t>Перечисление взносов для проведения капитального ремонта общего имущества в многоквартирных домах сельского поселения</t>
  </si>
  <si>
    <t>«Развитие муниципальной службы в сельском поселении Лыхма на 2014-2016 годы»</t>
  </si>
  <si>
    <t xml:space="preserve">Создание условий для развития и совершенствования муниципальной службы </t>
  </si>
  <si>
    <t>мероприятия предусмотренные по МП на год исполнены в полном объеме</t>
  </si>
  <si>
    <t>Повышение квалификации муниципальных служащих с получением свидетельства государственного образца</t>
  </si>
  <si>
    <t>Проведение диспансеризации муниципальных служащих</t>
  </si>
  <si>
    <t>Отчет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</si>
  <si>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</si>
  <si>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</si>
  <si>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2016 год, тыс. рублей</t>
  </si>
  <si>
    <t>Фактические объемы бюджетных ассигнований на реализацию муниципальной программы 
за 2016 год,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</si>
  <si>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</si>
  <si>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</si>
  <si>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</si>
  <si>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</si>
  <si>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</si>
  <si>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</si>
  <si>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</si>
  <si>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согласно номенклатуры резерва материальных ресурсов были приобретены: медицинские аптечки, бак оцинкованный, лопаты, ведра алюминиевые; кухонная утварь; лом</t>
  </si>
  <si>
    <t>Приобретены и заменены лампы накаливания высокой мощности на энергосберегающие. Средства не освоены, в связи с переносом сроков проведения измерений сопротивления изоляции проводов и кабелей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</si>
  <si>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</t>
  </si>
  <si>
    <t>шт.</t>
  </si>
  <si>
    <t>Администрация сельского поселения Лыхма</t>
  </si>
  <si>
    <t>Проведение тренировок органов управления силами ГО и ЧС сельского поселения Лыхма с применением специального оборудования</t>
  </si>
  <si>
    <t>ед.</t>
  </si>
  <si>
    <t>Увеличение резервов материальных ресурсов (запасов) для предупреждения и ликвидации угроз по ГО и ЧС (приобретение огнетушителей, шансового инструмента, медикаментов и т.п.)</t>
  </si>
  <si>
    <t>%</t>
  </si>
  <si>
    <t>Увеличение оснащенности мест общего пользования в многоквартирных домах противопожарным инвентарем</t>
  </si>
  <si>
    <t xml:space="preserve">Содержание в рабочем состоянии противопожарного разрыва между сельским поселением и лесным массивом, опашка и уборка палой листвы не менее чем 500 м2 в год </t>
  </si>
  <si>
    <t>м2</t>
  </si>
  <si>
    <t>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</si>
  <si>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Сокращение потребления энергоресурсов</t>
  </si>
  <si>
    <t>ОАО «Межрегионэнергосбыт»</t>
  </si>
  <si>
    <t>Повышение уровня благоустроенности сельского поселения Лыхма:</t>
  </si>
  <si>
    <t>Обустройство мест массового отдыха</t>
  </si>
  <si>
    <t>Количество отремонтированных (приобретенных) детских игровых комплексов</t>
  </si>
  <si>
    <t>Обустройство площадей зеленых насаждений сельского поселения Лыхма (посадка цветов, деревьев, газонов и т.д.) не менее 350 м² в год</t>
  </si>
  <si>
    <t>м²</t>
  </si>
  <si>
    <t>Объем потребления электроэнергии сети уличного освещения</t>
  </si>
  <si>
    <t xml:space="preserve"> тыс. кВт/ч</t>
  </si>
  <si>
    <t>Доля граждан, участвующих в работах по благоустройству от общего числа граждан проживающих в поселении</t>
  </si>
  <si>
    <t>Сокращение доли муниципальной собственности в многоквартирных домах</t>
  </si>
  <si>
    <t>Муниципальная программа сельского поселения Лыхма «Развитие муниципальной службы в сельском поселении Лыхма на 2014-2016 годы»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</si>
  <si>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</si>
  <si>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</si>
  <si>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Информация</t>
  </si>
  <si>
    <t>о ходе выполнения муниципальных программ сельского поселения Белоярского района за 2016 год</t>
  </si>
  <si>
    <t>о достижении целевых показателей о реализации муниципальных программ сельского поселения в границах Белоярского района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</si>
</sst>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16" fontId="4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16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5" fillId="4" borderId="0" xfId="0" applyFont="1" applyFill="1"/>
    <xf numFmtId="16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5" fontId="8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8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6"/>
  <sheetViews>
    <sheetView workbookViewId="0">
      <selection activeCell="C9" sqref="C9"/>
    </sheetView>
  </sheetViews>
  <sheetFormatPr defaultRowHeight="15" x14ac:dyDescent="0.25"/>
  <cols>
    <col min="1" max="1" width="3.85546875" customWidth="1"/>
    <col min="2" max="2" width="40.140625" customWidth="1"/>
    <col min="3" max="3" width="10" customWidth="1"/>
    <col min="4" max="4" width="10.140625" bestFit="1" customWidth="1"/>
    <col min="5" max="5" width="7.42578125" bestFit="1" customWidth="1"/>
    <col min="6" max="6" width="9.140625" customWidth="1"/>
    <col min="7" max="7" width="9.85546875" customWidth="1"/>
    <col min="8" max="8" width="10.28515625" customWidth="1"/>
    <col min="11" max="11" width="10.28515625" customWidth="1"/>
    <col min="12" max="12" width="9.5703125" customWidth="1"/>
    <col min="13" max="13" width="10.42578125" customWidth="1"/>
    <col min="15" max="15" width="35.7109375" customWidth="1"/>
  </cols>
  <sheetData>
    <row r="1" spans="1:118" ht="18.75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18" s="5" customFormat="1" ht="21" customHeight="1" x14ac:dyDescent="0.25">
      <c r="A2" s="57" t="s">
        <v>68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18" s="9" customFormat="1" x14ac:dyDescent="0.25">
      <c r="A3" s="33"/>
      <c r="B3" s="34"/>
      <c r="C3" s="35"/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6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</row>
    <row r="4" spans="1:118" s="14" customFormat="1" ht="13.5" customHeight="1" x14ac:dyDescent="0.25">
      <c r="A4" s="58" t="s">
        <v>29</v>
      </c>
      <c r="B4" s="58" t="s">
        <v>30</v>
      </c>
      <c r="C4" s="58" t="s">
        <v>31</v>
      </c>
      <c r="D4" s="58"/>
      <c r="E4" s="58"/>
      <c r="F4" s="58"/>
      <c r="G4" s="58" t="s">
        <v>32</v>
      </c>
      <c r="H4" s="58"/>
      <c r="I4" s="58"/>
      <c r="J4" s="58"/>
      <c r="K4" s="58" t="s">
        <v>33</v>
      </c>
      <c r="L4" s="58"/>
      <c r="M4" s="58"/>
      <c r="N4" s="58"/>
      <c r="O4" s="58" t="s">
        <v>34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</row>
    <row r="5" spans="1:118" s="14" customFormat="1" ht="13.5" customHeight="1" x14ac:dyDescent="0.25">
      <c r="A5" s="58"/>
      <c r="B5" s="58"/>
      <c r="C5" s="58" t="s">
        <v>35</v>
      </c>
      <c r="D5" s="58" t="s">
        <v>36</v>
      </c>
      <c r="E5" s="58"/>
      <c r="F5" s="58"/>
      <c r="G5" s="58" t="s">
        <v>35</v>
      </c>
      <c r="H5" s="58" t="s">
        <v>36</v>
      </c>
      <c r="I5" s="58"/>
      <c r="J5" s="58"/>
      <c r="K5" s="58" t="s">
        <v>35</v>
      </c>
      <c r="L5" s="58" t="s">
        <v>36</v>
      </c>
      <c r="M5" s="58"/>
      <c r="N5" s="58"/>
      <c r="O5" s="5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</row>
    <row r="6" spans="1:118" s="21" customFormat="1" ht="67.5" customHeight="1" x14ac:dyDescent="0.25">
      <c r="A6" s="58"/>
      <c r="B6" s="58"/>
      <c r="C6" s="58"/>
      <c r="D6" s="37" t="s">
        <v>37</v>
      </c>
      <c r="E6" s="37" t="s">
        <v>38</v>
      </c>
      <c r="F6" s="37" t="s">
        <v>39</v>
      </c>
      <c r="G6" s="58"/>
      <c r="H6" s="37" t="s">
        <v>37</v>
      </c>
      <c r="I6" s="37" t="s">
        <v>38</v>
      </c>
      <c r="J6" s="37" t="s">
        <v>39</v>
      </c>
      <c r="K6" s="58"/>
      <c r="L6" s="37" t="s">
        <v>37</v>
      </c>
      <c r="M6" s="37" t="s">
        <v>38</v>
      </c>
      <c r="N6" s="37" t="s">
        <v>39</v>
      </c>
      <c r="O6" s="59"/>
    </row>
    <row r="7" spans="1:118" s="5" customFormat="1" ht="30" customHeight="1" x14ac:dyDescent="0.25">
      <c r="A7" s="1"/>
      <c r="B7" s="40" t="s">
        <v>0</v>
      </c>
      <c r="C7" s="2">
        <f t="shared" ref="C7:J7" si="0">C8+C14+C23</f>
        <v>6181.5</v>
      </c>
      <c r="D7" s="2">
        <f>D8+D14+D23</f>
        <v>6181.5</v>
      </c>
      <c r="E7" s="2">
        <f t="shared" si="0"/>
        <v>0</v>
      </c>
      <c r="F7" s="2">
        <f t="shared" si="0"/>
        <v>0</v>
      </c>
      <c r="G7" s="2">
        <f t="shared" si="0"/>
        <v>4058</v>
      </c>
      <c r="H7" s="2">
        <f t="shared" si="0"/>
        <v>4058</v>
      </c>
      <c r="I7" s="2">
        <f t="shared" si="0"/>
        <v>0</v>
      </c>
      <c r="J7" s="2">
        <f t="shared" si="0"/>
        <v>0</v>
      </c>
      <c r="K7" s="3">
        <f t="shared" ref="K7:K26" si="1">IFERROR(G7/C7*100,"-")</f>
        <v>65.647496562323056</v>
      </c>
      <c r="L7" s="3">
        <f t="shared" ref="L7:L26" si="2">IFERROR(H7/D7*100,"-")</f>
        <v>65.647496562323056</v>
      </c>
      <c r="M7" s="3" t="str">
        <f t="shared" ref="M7:M26" si="3">IFERROR(I7/E7*100,"-")</f>
        <v>-</v>
      </c>
      <c r="N7" s="3" t="str">
        <f t="shared" ref="N7:N26" si="4">IFERROR(J7/F7*100,"-")</f>
        <v>-</v>
      </c>
      <c r="O7" s="4"/>
    </row>
    <row r="8" spans="1:118" s="9" customFormat="1" ht="81" x14ac:dyDescent="0.25">
      <c r="A8" s="6">
        <v>4</v>
      </c>
      <c r="B8" s="41" t="s">
        <v>1</v>
      </c>
      <c r="C8" s="7">
        <f t="shared" ref="C8:C26" si="5">SUM(D8:F8)</f>
        <v>120</v>
      </c>
      <c r="D8" s="7">
        <f>SUM(D9:D10)</f>
        <v>120</v>
      </c>
      <c r="E8" s="7">
        <f>SUM(E9:E10)</f>
        <v>0</v>
      </c>
      <c r="F8" s="7">
        <f>SUM(F9:F10)</f>
        <v>0</v>
      </c>
      <c r="G8" s="7">
        <f t="shared" ref="G8:G26" si="6">SUM(H8:J8)</f>
        <v>120</v>
      </c>
      <c r="H8" s="7">
        <f>SUM(H9:H10)</f>
        <v>120</v>
      </c>
      <c r="I8" s="7">
        <f>SUM(I9:I10)</f>
        <v>0</v>
      </c>
      <c r="J8" s="7">
        <f>SUM(J9:J10)</f>
        <v>0</v>
      </c>
      <c r="K8" s="7">
        <f t="shared" si="1"/>
        <v>100</v>
      </c>
      <c r="L8" s="7">
        <f t="shared" si="2"/>
        <v>100</v>
      </c>
      <c r="M8" s="7" t="str">
        <f t="shared" si="3"/>
        <v>-</v>
      </c>
      <c r="N8" s="7" t="str">
        <f t="shared" si="4"/>
        <v>-</v>
      </c>
      <c r="O8" s="8"/>
    </row>
    <row r="9" spans="1:118" s="14" customFormat="1" ht="67.5" x14ac:dyDescent="0.25">
      <c r="A9" s="10"/>
      <c r="B9" s="43" t="s">
        <v>2</v>
      </c>
      <c r="C9" s="11">
        <f t="shared" si="5"/>
        <v>40</v>
      </c>
      <c r="D9" s="11">
        <v>40</v>
      </c>
      <c r="E9" s="11">
        <v>0</v>
      </c>
      <c r="F9" s="11">
        <v>0</v>
      </c>
      <c r="G9" s="11">
        <f t="shared" si="6"/>
        <v>40</v>
      </c>
      <c r="H9" s="11">
        <v>40</v>
      </c>
      <c r="I9" s="11">
        <v>0</v>
      </c>
      <c r="J9" s="11">
        <v>0</v>
      </c>
      <c r="K9" s="12">
        <f t="shared" si="1"/>
        <v>100</v>
      </c>
      <c r="L9" s="12">
        <f t="shared" si="2"/>
        <v>100</v>
      </c>
      <c r="M9" s="12" t="str">
        <f t="shared" si="3"/>
        <v>-</v>
      </c>
      <c r="N9" s="12" t="str">
        <f t="shared" si="4"/>
        <v>-</v>
      </c>
      <c r="O9" s="13" t="s">
        <v>40</v>
      </c>
    </row>
    <row r="10" spans="1:118" s="14" customFormat="1" ht="27" x14ac:dyDescent="0.25">
      <c r="A10" s="15"/>
      <c r="B10" s="42" t="s">
        <v>3</v>
      </c>
      <c r="C10" s="11">
        <f t="shared" si="5"/>
        <v>80</v>
      </c>
      <c r="D10" s="11">
        <f>SUM(D11:D13)</f>
        <v>80</v>
      </c>
      <c r="E10" s="11">
        <f>SUM(E11:E13)</f>
        <v>0</v>
      </c>
      <c r="F10" s="11">
        <f>SUM(F11:F13)</f>
        <v>0</v>
      </c>
      <c r="G10" s="11">
        <f t="shared" si="6"/>
        <v>80</v>
      </c>
      <c r="H10" s="11">
        <v>80</v>
      </c>
      <c r="I10" s="11">
        <f>SUM(I11:I13)</f>
        <v>0</v>
      </c>
      <c r="J10" s="11">
        <f>SUM(J11:J13)</f>
        <v>0</v>
      </c>
      <c r="K10" s="12">
        <f t="shared" si="1"/>
        <v>100</v>
      </c>
      <c r="L10" s="12">
        <f t="shared" si="2"/>
        <v>100</v>
      </c>
      <c r="M10" s="12" t="str">
        <f t="shared" si="3"/>
        <v>-</v>
      </c>
      <c r="N10" s="12" t="str">
        <f t="shared" si="4"/>
        <v>-</v>
      </c>
      <c r="O10" s="13"/>
    </row>
    <row r="11" spans="1:118" s="21" customFormat="1" ht="40.5" customHeight="1" x14ac:dyDescent="0.25">
      <c r="A11" s="17"/>
      <c r="B11" s="45" t="s">
        <v>4</v>
      </c>
      <c r="C11" s="18">
        <f t="shared" si="5"/>
        <v>10</v>
      </c>
      <c r="D11" s="18">
        <v>10</v>
      </c>
      <c r="E11" s="18">
        <v>0</v>
      </c>
      <c r="F11" s="18">
        <v>0</v>
      </c>
      <c r="G11" s="18">
        <f t="shared" si="6"/>
        <v>10</v>
      </c>
      <c r="H11" s="18">
        <v>10</v>
      </c>
      <c r="I11" s="18">
        <v>0</v>
      </c>
      <c r="J11" s="18">
        <v>0</v>
      </c>
      <c r="K11" s="19">
        <f t="shared" si="1"/>
        <v>100</v>
      </c>
      <c r="L11" s="19">
        <f t="shared" si="2"/>
        <v>100</v>
      </c>
      <c r="M11" s="3" t="str">
        <f t="shared" si="3"/>
        <v>-</v>
      </c>
      <c r="N11" s="3" t="str">
        <f t="shared" si="4"/>
        <v>-</v>
      </c>
      <c r="O11" s="20" t="s">
        <v>5</v>
      </c>
    </row>
    <row r="12" spans="1:118" s="21" customFormat="1" ht="44.25" customHeight="1" x14ac:dyDescent="0.25">
      <c r="A12" s="17"/>
      <c r="B12" s="45" t="s">
        <v>6</v>
      </c>
      <c r="C12" s="18">
        <f t="shared" si="5"/>
        <v>5</v>
      </c>
      <c r="D12" s="18">
        <v>5</v>
      </c>
      <c r="E12" s="18">
        <v>0</v>
      </c>
      <c r="F12" s="18">
        <v>0</v>
      </c>
      <c r="G12" s="18">
        <f t="shared" si="6"/>
        <v>5</v>
      </c>
      <c r="H12" s="18">
        <v>5</v>
      </c>
      <c r="I12" s="18">
        <v>0</v>
      </c>
      <c r="J12" s="18">
        <v>0</v>
      </c>
      <c r="K12" s="19">
        <f t="shared" si="1"/>
        <v>100</v>
      </c>
      <c r="L12" s="19">
        <f t="shared" si="2"/>
        <v>100</v>
      </c>
      <c r="M12" s="3" t="str">
        <f t="shared" si="3"/>
        <v>-</v>
      </c>
      <c r="N12" s="3" t="str">
        <f t="shared" si="4"/>
        <v>-</v>
      </c>
      <c r="O12" s="20" t="s">
        <v>7</v>
      </c>
    </row>
    <row r="13" spans="1:118" s="21" customFormat="1" ht="33" customHeight="1" x14ac:dyDescent="0.25">
      <c r="A13" s="17"/>
      <c r="B13" s="45" t="s">
        <v>8</v>
      </c>
      <c r="C13" s="18">
        <f t="shared" si="5"/>
        <v>65</v>
      </c>
      <c r="D13" s="18">
        <v>65</v>
      </c>
      <c r="E13" s="18">
        <v>0</v>
      </c>
      <c r="F13" s="18">
        <v>0</v>
      </c>
      <c r="G13" s="18">
        <f t="shared" si="6"/>
        <v>65</v>
      </c>
      <c r="H13" s="18">
        <v>65</v>
      </c>
      <c r="I13" s="18">
        <v>0</v>
      </c>
      <c r="J13" s="18">
        <v>0</v>
      </c>
      <c r="K13" s="19">
        <f t="shared" si="1"/>
        <v>100</v>
      </c>
      <c r="L13" s="19">
        <f t="shared" si="2"/>
        <v>100</v>
      </c>
      <c r="M13" s="3" t="str">
        <f t="shared" si="3"/>
        <v>-</v>
      </c>
      <c r="N13" s="3" t="str">
        <f t="shared" si="4"/>
        <v>-</v>
      </c>
      <c r="O13" s="20" t="s">
        <v>9</v>
      </c>
    </row>
    <row r="14" spans="1:118" s="9" customFormat="1" ht="67.5" x14ac:dyDescent="0.25">
      <c r="A14" s="22">
        <v>5</v>
      </c>
      <c r="B14" s="41" t="s">
        <v>10</v>
      </c>
      <c r="C14" s="7">
        <f t="shared" si="5"/>
        <v>6025.2</v>
      </c>
      <c r="D14" s="23">
        <f>D15+D16+D21</f>
        <v>6025.2</v>
      </c>
      <c r="E14" s="23">
        <f>E15+E16+E21</f>
        <v>0</v>
      </c>
      <c r="F14" s="23">
        <f>F15+F16+F21</f>
        <v>0</v>
      </c>
      <c r="G14" s="7">
        <f t="shared" si="6"/>
        <v>3901.7</v>
      </c>
      <c r="H14" s="23">
        <f>H15+H16+H21</f>
        <v>3901.7</v>
      </c>
      <c r="I14" s="23">
        <f>I15+I16</f>
        <v>0</v>
      </c>
      <c r="J14" s="23">
        <f>J15+J16</f>
        <v>0</v>
      </c>
      <c r="K14" s="7">
        <f t="shared" si="1"/>
        <v>64.756356635464385</v>
      </c>
      <c r="L14" s="7">
        <f t="shared" si="2"/>
        <v>64.756356635464385</v>
      </c>
      <c r="M14" s="7" t="str">
        <f t="shared" si="3"/>
        <v>-</v>
      </c>
      <c r="N14" s="7" t="str">
        <f t="shared" si="4"/>
        <v>-</v>
      </c>
      <c r="O14" s="8"/>
    </row>
    <row r="15" spans="1:118" s="14" customFormat="1" ht="81" x14ac:dyDescent="0.25">
      <c r="A15" s="16"/>
      <c r="B15" s="43" t="s">
        <v>11</v>
      </c>
      <c r="C15" s="11">
        <f t="shared" si="5"/>
        <v>50</v>
      </c>
      <c r="D15" s="11">
        <v>50</v>
      </c>
      <c r="E15" s="11">
        <v>0</v>
      </c>
      <c r="F15" s="11">
        <v>0</v>
      </c>
      <c r="G15" s="11">
        <f t="shared" si="6"/>
        <v>18</v>
      </c>
      <c r="H15" s="11">
        <v>18</v>
      </c>
      <c r="I15" s="11">
        <v>0</v>
      </c>
      <c r="J15" s="11">
        <v>0</v>
      </c>
      <c r="K15" s="12">
        <f t="shared" si="1"/>
        <v>36</v>
      </c>
      <c r="L15" s="12">
        <f t="shared" si="2"/>
        <v>36</v>
      </c>
      <c r="M15" s="12" t="str">
        <f t="shared" si="3"/>
        <v>-</v>
      </c>
      <c r="N15" s="12" t="str">
        <f t="shared" si="4"/>
        <v>-</v>
      </c>
      <c r="O15" s="13" t="s">
        <v>41</v>
      </c>
    </row>
    <row r="16" spans="1:118" s="14" customFormat="1" ht="30" customHeight="1" x14ac:dyDescent="0.25">
      <c r="A16" s="16"/>
      <c r="B16" s="43" t="s">
        <v>12</v>
      </c>
      <c r="C16" s="11">
        <f t="shared" si="5"/>
        <v>5975.2</v>
      </c>
      <c r="D16" s="11">
        <f>SUM(D17:D20)</f>
        <v>5975.2</v>
      </c>
      <c r="E16" s="11">
        <f>SUM(E17:E20)</f>
        <v>0</v>
      </c>
      <c r="F16" s="11">
        <f>SUM(F17:F20)</f>
        <v>0</v>
      </c>
      <c r="G16" s="11">
        <f t="shared" si="6"/>
        <v>3883.7</v>
      </c>
      <c r="H16" s="11">
        <f>SUM(H17:H20)</f>
        <v>3883.7</v>
      </c>
      <c r="I16" s="11">
        <f>SUM(I17:I20)</f>
        <v>0</v>
      </c>
      <c r="J16" s="11">
        <f>SUM(J17:J20)</f>
        <v>0</v>
      </c>
      <c r="K16" s="12">
        <f t="shared" si="1"/>
        <v>64.996987548533937</v>
      </c>
      <c r="L16" s="12">
        <f t="shared" si="2"/>
        <v>64.996987548533937</v>
      </c>
      <c r="M16" s="12" t="str">
        <f t="shared" si="3"/>
        <v>-</v>
      </c>
      <c r="N16" s="12" t="str">
        <f t="shared" si="4"/>
        <v>-</v>
      </c>
      <c r="O16" s="13"/>
    </row>
    <row r="17" spans="1:31" s="21" customFormat="1" ht="34.5" customHeight="1" x14ac:dyDescent="0.25">
      <c r="A17" s="17"/>
      <c r="B17" s="45" t="s">
        <v>13</v>
      </c>
      <c r="C17" s="18">
        <f t="shared" si="5"/>
        <v>479</v>
      </c>
      <c r="D17" s="18">
        <v>479</v>
      </c>
      <c r="E17" s="18">
        <v>0</v>
      </c>
      <c r="F17" s="18">
        <v>0</v>
      </c>
      <c r="G17" s="18">
        <f t="shared" si="6"/>
        <v>479</v>
      </c>
      <c r="H17" s="18">
        <v>479</v>
      </c>
      <c r="I17" s="18">
        <v>0</v>
      </c>
      <c r="J17" s="18">
        <v>0</v>
      </c>
      <c r="K17" s="19">
        <f t="shared" si="1"/>
        <v>100</v>
      </c>
      <c r="L17" s="19">
        <f t="shared" si="2"/>
        <v>100</v>
      </c>
      <c r="M17" s="3" t="str">
        <f t="shared" si="3"/>
        <v>-</v>
      </c>
      <c r="N17" s="3" t="str">
        <f t="shared" si="4"/>
        <v>-</v>
      </c>
      <c r="O17" s="20" t="s">
        <v>14</v>
      </c>
    </row>
    <row r="18" spans="1:31" s="21" customFormat="1" ht="40.5" x14ac:dyDescent="0.2">
      <c r="A18" s="17"/>
      <c r="B18" s="45" t="s">
        <v>15</v>
      </c>
      <c r="C18" s="18">
        <f t="shared" si="5"/>
        <v>152.30000000000001</v>
      </c>
      <c r="D18" s="18">
        <v>152.30000000000001</v>
      </c>
      <c r="E18" s="18">
        <v>0</v>
      </c>
      <c r="F18" s="18">
        <v>0</v>
      </c>
      <c r="G18" s="18">
        <f t="shared" si="6"/>
        <v>152.30000000000001</v>
      </c>
      <c r="H18" s="18">
        <v>152.30000000000001</v>
      </c>
      <c r="I18" s="18">
        <v>0</v>
      </c>
      <c r="J18" s="18">
        <v>0</v>
      </c>
      <c r="K18" s="19">
        <f t="shared" si="1"/>
        <v>100</v>
      </c>
      <c r="L18" s="19">
        <f t="shared" si="2"/>
        <v>100</v>
      </c>
      <c r="M18" s="3" t="str">
        <f t="shared" si="3"/>
        <v>-</v>
      </c>
      <c r="N18" s="3" t="str">
        <f t="shared" si="4"/>
        <v>-</v>
      </c>
      <c r="O18" s="24" t="s">
        <v>16</v>
      </c>
    </row>
    <row r="19" spans="1:31" s="21" customFormat="1" ht="144.75" customHeight="1" x14ac:dyDescent="0.25">
      <c r="A19" s="17"/>
      <c r="B19" s="45" t="s">
        <v>17</v>
      </c>
      <c r="C19" s="18">
        <f t="shared" si="5"/>
        <v>4841.7</v>
      </c>
      <c r="D19" s="18">
        <v>4841.7</v>
      </c>
      <c r="E19" s="18">
        <v>0</v>
      </c>
      <c r="F19" s="18">
        <v>0</v>
      </c>
      <c r="G19" s="18">
        <f t="shared" si="6"/>
        <v>2750.2</v>
      </c>
      <c r="H19" s="18">
        <v>2750.2</v>
      </c>
      <c r="I19" s="18">
        <v>0</v>
      </c>
      <c r="J19" s="18">
        <v>0</v>
      </c>
      <c r="K19" s="19">
        <f t="shared" si="1"/>
        <v>56.80236280645228</v>
      </c>
      <c r="L19" s="19">
        <f t="shared" si="2"/>
        <v>56.80236280645228</v>
      </c>
      <c r="M19" s="19" t="str">
        <f t="shared" si="3"/>
        <v>-</v>
      </c>
      <c r="N19" s="19" t="str">
        <f t="shared" si="4"/>
        <v>-</v>
      </c>
      <c r="O19" s="25" t="s">
        <v>18</v>
      </c>
    </row>
    <row r="20" spans="1:31" s="21" customFormat="1" ht="40.5" x14ac:dyDescent="0.25">
      <c r="A20" s="17"/>
      <c r="B20" s="45" t="s">
        <v>19</v>
      </c>
      <c r="C20" s="18">
        <f t="shared" si="5"/>
        <v>502.2</v>
      </c>
      <c r="D20" s="18">
        <v>502.2</v>
      </c>
      <c r="E20" s="18">
        <v>0</v>
      </c>
      <c r="F20" s="18">
        <v>0</v>
      </c>
      <c r="G20" s="18">
        <f t="shared" si="6"/>
        <v>502.2</v>
      </c>
      <c r="H20" s="18">
        <v>502.2</v>
      </c>
      <c r="I20" s="18">
        <v>0</v>
      </c>
      <c r="J20" s="18">
        <v>0</v>
      </c>
      <c r="K20" s="19">
        <f t="shared" si="1"/>
        <v>100</v>
      </c>
      <c r="L20" s="19">
        <f t="shared" si="2"/>
        <v>100</v>
      </c>
      <c r="M20" s="19" t="str">
        <f t="shared" si="3"/>
        <v>-</v>
      </c>
      <c r="N20" s="19" t="str">
        <f t="shared" si="4"/>
        <v>-</v>
      </c>
      <c r="O20" s="25" t="s">
        <v>20</v>
      </c>
    </row>
    <row r="21" spans="1:31" s="14" customFormat="1" ht="37.5" customHeight="1" x14ac:dyDescent="0.25">
      <c r="A21" s="16"/>
      <c r="B21" s="43" t="s">
        <v>21</v>
      </c>
      <c r="C21" s="11">
        <f t="shared" si="5"/>
        <v>0</v>
      </c>
      <c r="D21" s="11">
        <f>D22</f>
        <v>0</v>
      </c>
      <c r="E21" s="11">
        <v>0</v>
      </c>
      <c r="F21" s="11">
        <v>0</v>
      </c>
      <c r="G21" s="11">
        <f t="shared" si="6"/>
        <v>0</v>
      </c>
      <c r="H21" s="11">
        <f>H22</f>
        <v>0</v>
      </c>
      <c r="I21" s="11">
        <v>0</v>
      </c>
      <c r="J21" s="11">
        <v>0</v>
      </c>
      <c r="K21" s="12" t="str">
        <f t="shared" si="1"/>
        <v>-</v>
      </c>
      <c r="L21" s="12" t="str">
        <f t="shared" si="2"/>
        <v>-</v>
      </c>
      <c r="M21" s="12" t="str">
        <f t="shared" si="3"/>
        <v>-</v>
      </c>
      <c r="N21" s="12" t="str">
        <f t="shared" si="4"/>
        <v>-</v>
      </c>
      <c r="O21" s="13"/>
    </row>
    <row r="22" spans="1:31" s="21" customFormat="1" ht="54" x14ac:dyDescent="0.25">
      <c r="A22" s="17"/>
      <c r="B22" s="45" t="s">
        <v>22</v>
      </c>
      <c r="C22" s="18">
        <f t="shared" si="5"/>
        <v>0</v>
      </c>
      <c r="D22" s="18">
        <v>0</v>
      </c>
      <c r="E22" s="18">
        <v>0</v>
      </c>
      <c r="F22" s="18">
        <v>0</v>
      </c>
      <c r="G22" s="18">
        <f t="shared" si="6"/>
        <v>0</v>
      </c>
      <c r="H22" s="18">
        <v>0</v>
      </c>
      <c r="I22" s="18">
        <v>0</v>
      </c>
      <c r="J22" s="18">
        <v>0</v>
      </c>
      <c r="K22" s="19" t="str">
        <f t="shared" si="1"/>
        <v>-</v>
      </c>
      <c r="L22" s="19" t="str">
        <f t="shared" si="2"/>
        <v>-</v>
      </c>
      <c r="M22" s="3" t="str">
        <f t="shared" si="3"/>
        <v>-</v>
      </c>
      <c r="N22" s="3" t="str">
        <f t="shared" si="4"/>
        <v>-</v>
      </c>
      <c r="O22" s="26"/>
    </row>
    <row r="23" spans="1:31" s="9" customFormat="1" ht="47.25" customHeight="1" x14ac:dyDescent="0.25">
      <c r="A23" s="22">
        <v>6</v>
      </c>
      <c r="B23" s="41" t="s">
        <v>23</v>
      </c>
      <c r="C23" s="7">
        <f t="shared" si="5"/>
        <v>36.299999999999997</v>
      </c>
      <c r="D23" s="23">
        <f>D24</f>
        <v>36.299999999999997</v>
      </c>
      <c r="E23" s="23">
        <f>E24</f>
        <v>0</v>
      </c>
      <c r="F23" s="23">
        <f>F24</f>
        <v>0</v>
      </c>
      <c r="G23" s="7">
        <f t="shared" si="6"/>
        <v>36.299999999999997</v>
      </c>
      <c r="H23" s="23">
        <f>H24</f>
        <v>36.299999999999997</v>
      </c>
      <c r="I23" s="23">
        <f>I24</f>
        <v>0</v>
      </c>
      <c r="J23" s="23">
        <f>J24</f>
        <v>0</v>
      </c>
      <c r="K23" s="7">
        <f t="shared" si="1"/>
        <v>100</v>
      </c>
      <c r="L23" s="7">
        <f t="shared" si="2"/>
        <v>100</v>
      </c>
      <c r="M23" s="7" t="str">
        <f t="shared" si="3"/>
        <v>-</v>
      </c>
      <c r="N23" s="7" t="str">
        <f t="shared" si="4"/>
        <v>-</v>
      </c>
      <c r="O23" s="8"/>
    </row>
    <row r="24" spans="1:31" s="14" customFormat="1" ht="43.5" customHeight="1" x14ac:dyDescent="0.25">
      <c r="A24" s="27"/>
      <c r="B24" s="44" t="s">
        <v>24</v>
      </c>
      <c r="C24" s="12">
        <f t="shared" si="5"/>
        <v>36.299999999999997</v>
      </c>
      <c r="D24" s="12">
        <f>SUM(D25:D26)</f>
        <v>36.299999999999997</v>
      </c>
      <c r="E24" s="12">
        <f>SUM(E25:E26)</f>
        <v>0</v>
      </c>
      <c r="F24" s="12">
        <f>SUM(F25:F26)</f>
        <v>0</v>
      </c>
      <c r="G24" s="12">
        <f t="shared" si="6"/>
        <v>36.299999999999997</v>
      </c>
      <c r="H24" s="12">
        <f>SUM(H25:H26)</f>
        <v>36.299999999999997</v>
      </c>
      <c r="I24" s="12">
        <f>SUM(I25:I26)</f>
        <v>0</v>
      </c>
      <c r="J24" s="12">
        <f>SUM(J25:J26)</f>
        <v>0</v>
      </c>
      <c r="K24" s="12">
        <f t="shared" si="1"/>
        <v>100</v>
      </c>
      <c r="L24" s="12">
        <f t="shared" si="2"/>
        <v>100</v>
      </c>
      <c r="M24" s="12" t="str">
        <f t="shared" si="3"/>
        <v>-</v>
      </c>
      <c r="N24" s="12" t="str">
        <f t="shared" si="4"/>
        <v>-</v>
      </c>
      <c r="O24" s="43" t="s">
        <v>25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32" customFormat="1" ht="40.5" x14ac:dyDescent="0.25">
      <c r="A25" s="29"/>
      <c r="B25" s="25" t="s">
        <v>26</v>
      </c>
      <c r="C25" s="30">
        <f t="shared" si="5"/>
        <v>21.9</v>
      </c>
      <c r="D25" s="30">
        <v>21.9</v>
      </c>
      <c r="E25" s="30">
        <v>0</v>
      </c>
      <c r="F25" s="30">
        <v>0</v>
      </c>
      <c r="G25" s="30">
        <f t="shared" si="6"/>
        <v>21.9</v>
      </c>
      <c r="H25" s="31">
        <v>21.9</v>
      </c>
      <c r="I25" s="30"/>
      <c r="J25" s="30">
        <v>0</v>
      </c>
      <c r="K25" s="3">
        <f t="shared" si="1"/>
        <v>100</v>
      </c>
      <c r="L25" s="3">
        <f t="shared" si="2"/>
        <v>100</v>
      </c>
      <c r="M25" s="3" t="str">
        <f t="shared" si="3"/>
        <v>-</v>
      </c>
      <c r="N25" s="3" t="str">
        <f t="shared" si="4"/>
        <v>-</v>
      </c>
      <c r="O25" s="26"/>
    </row>
    <row r="26" spans="1:31" s="32" customFormat="1" ht="27" x14ac:dyDescent="0.25">
      <c r="A26" s="29"/>
      <c r="B26" s="25" t="s">
        <v>27</v>
      </c>
      <c r="C26" s="30">
        <f t="shared" si="5"/>
        <v>14.4</v>
      </c>
      <c r="D26" s="30">
        <v>14.4</v>
      </c>
      <c r="E26" s="30">
        <v>0</v>
      </c>
      <c r="F26" s="30">
        <v>0</v>
      </c>
      <c r="G26" s="30">
        <f t="shared" si="6"/>
        <v>14.4</v>
      </c>
      <c r="H26" s="31">
        <v>14.4</v>
      </c>
      <c r="I26" s="30"/>
      <c r="J26" s="30">
        <v>0</v>
      </c>
      <c r="K26" s="3">
        <f t="shared" si="1"/>
        <v>100</v>
      </c>
      <c r="L26" s="3">
        <f t="shared" si="2"/>
        <v>100</v>
      </c>
      <c r="M26" s="3" t="str">
        <f t="shared" si="3"/>
        <v>-</v>
      </c>
      <c r="N26" s="3" t="str">
        <f t="shared" si="4"/>
        <v>-</v>
      </c>
      <c r="O26" s="26"/>
    </row>
  </sheetData>
  <mergeCells count="14">
    <mergeCell ref="A1:O1"/>
    <mergeCell ref="A2:O2"/>
    <mergeCell ref="G4:J4"/>
    <mergeCell ref="K4:N4"/>
    <mergeCell ref="O4:O6"/>
    <mergeCell ref="G5:G6"/>
    <mergeCell ref="H5:J5"/>
    <mergeCell ref="K5:K6"/>
    <mergeCell ref="L5:N5"/>
    <mergeCell ref="C5:C6"/>
    <mergeCell ref="D5:F5"/>
    <mergeCell ref="A4:A6"/>
    <mergeCell ref="B4:B6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6" workbookViewId="0">
      <selection activeCell="G25" sqref="G25"/>
    </sheetView>
  </sheetViews>
  <sheetFormatPr defaultRowHeight="15" x14ac:dyDescent="0.25"/>
  <cols>
    <col min="1" max="1" width="4.28515625" customWidth="1"/>
    <col min="2" max="2" width="32.42578125" customWidth="1"/>
    <col min="8" max="8" width="17.7109375" customWidth="1"/>
  </cols>
  <sheetData>
    <row r="1" spans="1:10" ht="15.75" x14ac:dyDescent="0.25">
      <c r="A1" s="63" t="s">
        <v>67</v>
      </c>
      <c r="B1" s="63"/>
      <c r="C1" s="63"/>
      <c r="D1" s="63"/>
      <c r="E1" s="63"/>
      <c r="F1" s="63"/>
      <c r="G1" s="63"/>
      <c r="H1" s="63"/>
    </row>
    <row r="2" spans="1:10" ht="35.25" customHeight="1" x14ac:dyDescent="0.25">
      <c r="A2" s="64" t="s">
        <v>69</v>
      </c>
      <c r="B2" s="64"/>
      <c r="C2" s="64"/>
      <c r="D2" s="64"/>
      <c r="E2" s="64"/>
      <c r="F2" s="64"/>
      <c r="G2" s="64"/>
      <c r="H2" s="64"/>
    </row>
    <row r="3" spans="1:10" x14ac:dyDescent="0.25">
      <c r="A3" s="47"/>
      <c r="B3" s="47"/>
      <c r="C3" s="47"/>
      <c r="D3" s="47"/>
      <c r="E3" s="47"/>
      <c r="F3" s="47"/>
      <c r="G3" s="47"/>
      <c r="H3" s="56"/>
    </row>
    <row r="4" spans="1:10" s="47" customFormat="1" ht="17.25" customHeight="1" x14ac:dyDescent="0.25">
      <c r="A4" s="60" t="s">
        <v>0</v>
      </c>
      <c r="B4" s="61"/>
      <c r="C4" s="61"/>
      <c r="D4" s="61"/>
      <c r="E4" s="61"/>
      <c r="F4" s="61"/>
      <c r="G4" s="61"/>
      <c r="H4" s="62"/>
      <c r="I4" s="46"/>
    </row>
    <row r="5" spans="1:10" s="47" customFormat="1" ht="52.5" customHeight="1" x14ac:dyDescent="0.25">
      <c r="A5" s="65" t="s">
        <v>1</v>
      </c>
      <c r="B5" s="66"/>
      <c r="C5" s="66"/>
      <c r="D5" s="66"/>
      <c r="E5" s="66"/>
      <c r="F5" s="66"/>
      <c r="G5" s="66"/>
      <c r="H5" s="67"/>
      <c r="I5" s="46"/>
    </row>
    <row r="6" spans="1:10" s="47" customFormat="1" ht="108" x14ac:dyDescent="0.25">
      <c r="A6" s="48"/>
      <c r="B6" s="49" t="s">
        <v>42</v>
      </c>
      <c r="C6" s="50" t="s">
        <v>43</v>
      </c>
      <c r="D6" s="50">
        <v>20</v>
      </c>
      <c r="E6" s="50">
        <v>50</v>
      </c>
      <c r="F6" s="50">
        <v>50</v>
      </c>
      <c r="G6" s="51">
        <f>F6/E6</f>
        <v>1</v>
      </c>
      <c r="H6" s="37" t="s">
        <v>44</v>
      </c>
      <c r="I6" s="46"/>
      <c r="J6" s="52"/>
    </row>
    <row r="7" spans="1:10" s="47" customFormat="1" ht="67.5" x14ac:dyDescent="0.25">
      <c r="A7" s="48"/>
      <c r="B7" s="49" t="s">
        <v>45</v>
      </c>
      <c r="C7" s="50" t="s">
        <v>46</v>
      </c>
      <c r="D7" s="50">
        <v>1</v>
      </c>
      <c r="E7" s="50">
        <v>1</v>
      </c>
      <c r="F7" s="50">
        <v>1</v>
      </c>
      <c r="G7" s="51">
        <f>F7/E7</f>
        <v>1</v>
      </c>
      <c r="H7" s="37" t="s">
        <v>44</v>
      </c>
      <c r="I7" s="46"/>
    </row>
    <row r="8" spans="1:10" s="47" customFormat="1" ht="81" x14ac:dyDescent="0.25">
      <c r="A8" s="48"/>
      <c r="B8" s="49" t="s">
        <v>47</v>
      </c>
      <c r="C8" s="50" t="s">
        <v>48</v>
      </c>
      <c r="D8" s="50">
        <v>60</v>
      </c>
      <c r="E8" s="50">
        <v>10</v>
      </c>
      <c r="F8" s="50">
        <v>10</v>
      </c>
      <c r="G8" s="51">
        <f>F8/E8</f>
        <v>1</v>
      </c>
      <c r="H8" s="37" t="s">
        <v>44</v>
      </c>
      <c r="I8" s="46"/>
    </row>
    <row r="9" spans="1:10" s="47" customFormat="1" ht="54" x14ac:dyDescent="0.25">
      <c r="A9" s="48"/>
      <c r="B9" s="49" t="s">
        <v>49</v>
      </c>
      <c r="C9" s="50" t="s">
        <v>46</v>
      </c>
      <c r="D9" s="50">
        <v>15</v>
      </c>
      <c r="E9" s="50">
        <v>10</v>
      </c>
      <c r="F9" s="50">
        <v>10</v>
      </c>
      <c r="G9" s="51">
        <f>F9/E9</f>
        <v>1</v>
      </c>
      <c r="H9" s="37" t="s">
        <v>44</v>
      </c>
      <c r="I9" s="46"/>
    </row>
    <row r="10" spans="1:10" s="47" customFormat="1" ht="67.5" x14ac:dyDescent="0.25">
      <c r="A10" s="48"/>
      <c r="B10" s="49" t="s">
        <v>50</v>
      </c>
      <c r="C10" s="50" t="s">
        <v>51</v>
      </c>
      <c r="D10" s="50">
        <v>0</v>
      </c>
      <c r="E10" s="50">
        <v>500</v>
      </c>
      <c r="F10" s="50">
        <v>500</v>
      </c>
      <c r="G10" s="51">
        <f>F10/E10</f>
        <v>1</v>
      </c>
      <c r="H10" s="37" t="s">
        <v>44</v>
      </c>
      <c r="I10" s="46"/>
    </row>
    <row r="11" spans="1:10" s="47" customFormat="1" ht="33.75" customHeight="1" x14ac:dyDescent="0.25">
      <c r="A11" s="65" t="s">
        <v>52</v>
      </c>
      <c r="B11" s="66"/>
      <c r="C11" s="66"/>
      <c r="D11" s="66"/>
      <c r="E11" s="66"/>
      <c r="F11" s="66"/>
      <c r="G11" s="66"/>
      <c r="H11" s="67"/>
      <c r="I11" s="46"/>
    </row>
    <row r="12" spans="1:10" s="47" customFormat="1" ht="40.5" x14ac:dyDescent="0.25">
      <c r="B12" s="49" t="s">
        <v>53</v>
      </c>
      <c r="C12" s="50" t="s">
        <v>48</v>
      </c>
      <c r="D12" s="50">
        <v>1</v>
      </c>
      <c r="E12" s="50">
        <v>1</v>
      </c>
      <c r="F12" s="50">
        <v>1</v>
      </c>
      <c r="G12" s="51">
        <f>F12/E12</f>
        <v>1</v>
      </c>
      <c r="H12" s="37" t="s">
        <v>54</v>
      </c>
      <c r="I12" s="46"/>
    </row>
    <row r="13" spans="1:10" s="47" customFormat="1" ht="40.5" x14ac:dyDescent="0.25">
      <c r="A13" s="48"/>
      <c r="B13" s="49" t="s">
        <v>55</v>
      </c>
      <c r="C13" s="50"/>
      <c r="D13" s="50"/>
      <c r="E13" s="50"/>
      <c r="F13" s="50"/>
      <c r="G13" s="51"/>
      <c r="H13" s="50"/>
      <c r="I13" s="46"/>
    </row>
    <row r="14" spans="1:10" s="47" customFormat="1" ht="40.5" x14ac:dyDescent="0.25">
      <c r="A14" s="48"/>
      <c r="B14" s="49" t="s">
        <v>56</v>
      </c>
      <c r="C14" s="50" t="s">
        <v>46</v>
      </c>
      <c r="D14" s="50">
        <v>3</v>
      </c>
      <c r="E14" s="50">
        <v>1</v>
      </c>
      <c r="F14" s="50">
        <v>1</v>
      </c>
      <c r="G14" s="51">
        <f t="shared" ref="G14:G19" si="0">F14/E14</f>
        <v>1</v>
      </c>
      <c r="H14" s="37" t="s">
        <v>44</v>
      </c>
      <c r="I14" s="46"/>
    </row>
    <row r="15" spans="1:10" s="47" customFormat="1" ht="40.5" x14ac:dyDescent="0.25">
      <c r="A15" s="48"/>
      <c r="B15" s="49" t="s">
        <v>57</v>
      </c>
      <c r="C15" s="37" t="s">
        <v>43</v>
      </c>
      <c r="D15" s="50">
        <v>5</v>
      </c>
      <c r="E15" s="50">
        <v>1</v>
      </c>
      <c r="F15" s="53">
        <v>1</v>
      </c>
      <c r="G15" s="51">
        <f t="shared" si="0"/>
        <v>1</v>
      </c>
      <c r="H15" s="37" t="s">
        <v>44</v>
      </c>
      <c r="I15" s="46"/>
    </row>
    <row r="16" spans="1:10" s="47" customFormat="1" ht="67.5" x14ac:dyDescent="0.25">
      <c r="A16" s="48"/>
      <c r="B16" s="49" t="s">
        <v>58</v>
      </c>
      <c r="C16" s="50" t="s">
        <v>59</v>
      </c>
      <c r="D16" s="50">
        <v>300</v>
      </c>
      <c r="E16" s="50">
        <v>350</v>
      </c>
      <c r="F16" s="50">
        <v>350</v>
      </c>
      <c r="G16" s="51">
        <f t="shared" si="0"/>
        <v>1</v>
      </c>
      <c r="H16" s="37" t="s">
        <v>44</v>
      </c>
      <c r="I16" s="46"/>
    </row>
    <row r="17" spans="1:9" s="47" customFormat="1" ht="40.5" x14ac:dyDescent="0.25">
      <c r="A17" s="48"/>
      <c r="B17" s="54" t="s">
        <v>60</v>
      </c>
      <c r="C17" s="50" t="s">
        <v>61</v>
      </c>
      <c r="D17" s="50">
        <v>6800</v>
      </c>
      <c r="E17" s="50">
        <v>135</v>
      </c>
      <c r="F17" s="50">
        <v>134.80000000000001</v>
      </c>
      <c r="G17" s="51">
        <f t="shared" si="0"/>
        <v>0.99851851851851858</v>
      </c>
      <c r="H17" s="37" t="s">
        <v>54</v>
      </c>
      <c r="I17" s="46"/>
    </row>
    <row r="18" spans="1:9" s="47" customFormat="1" ht="54" x14ac:dyDescent="0.25">
      <c r="A18" s="48"/>
      <c r="B18" s="49" t="s">
        <v>62</v>
      </c>
      <c r="C18" s="55" t="s">
        <v>48</v>
      </c>
      <c r="D18" s="50">
        <v>15</v>
      </c>
      <c r="E18" s="50">
        <v>15</v>
      </c>
      <c r="F18" s="50">
        <v>15</v>
      </c>
      <c r="G18" s="51">
        <f t="shared" si="0"/>
        <v>1</v>
      </c>
      <c r="H18" s="37" t="s">
        <v>44</v>
      </c>
      <c r="I18" s="46"/>
    </row>
    <row r="19" spans="1:9" s="47" customFormat="1" ht="40.5" x14ac:dyDescent="0.25">
      <c r="A19" s="48"/>
      <c r="B19" s="49" t="s">
        <v>63</v>
      </c>
      <c r="C19" s="55" t="s">
        <v>48</v>
      </c>
      <c r="D19" s="50">
        <v>58.1</v>
      </c>
      <c r="E19" s="50">
        <v>43.2</v>
      </c>
      <c r="F19" s="50">
        <v>43.2</v>
      </c>
      <c r="G19" s="51">
        <f t="shared" si="0"/>
        <v>1</v>
      </c>
      <c r="H19" s="37" t="s">
        <v>44</v>
      </c>
      <c r="I19" s="46"/>
    </row>
    <row r="20" spans="1:9" s="47" customFormat="1" ht="27.75" customHeight="1" x14ac:dyDescent="0.25">
      <c r="A20" s="65" t="s">
        <v>64</v>
      </c>
      <c r="B20" s="66"/>
      <c r="C20" s="66"/>
      <c r="D20" s="66"/>
      <c r="E20" s="66"/>
      <c r="F20" s="66"/>
      <c r="G20" s="66"/>
      <c r="H20" s="67"/>
      <c r="I20" s="46"/>
    </row>
    <row r="21" spans="1:9" s="47" customFormat="1" ht="71.25" customHeight="1" x14ac:dyDescent="0.25">
      <c r="A21" s="48"/>
      <c r="B21" s="49" t="s">
        <v>65</v>
      </c>
      <c r="C21" s="50" t="s">
        <v>48</v>
      </c>
      <c r="D21" s="50">
        <v>100</v>
      </c>
      <c r="E21" s="50">
        <v>100</v>
      </c>
      <c r="F21" s="50">
        <v>100</v>
      </c>
      <c r="G21" s="51">
        <f>F21/E21</f>
        <v>1</v>
      </c>
      <c r="H21" s="37" t="s">
        <v>44</v>
      </c>
      <c r="I21" s="46"/>
    </row>
    <row r="22" spans="1:9" s="47" customFormat="1" ht="40.5" x14ac:dyDescent="0.25">
      <c r="A22" s="48"/>
      <c r="B22" s="49" t="s">
        <v>66</v>
      </c>
      <c r="C22" s="50" t="s">
        <v>48</v>
      </c>
      <c r="D22" s="50">
        <v>100</v>
      </c>
      <c r="E22" s="50">
        <v>100</v>
      </c>
      <c r="F22" s="50">
        <v>100</v>
      </c>
      <c r="G22" s="51">
        <f>F22/E22</f>
        <v>1</v>
      </c>
      <c r="H22" s="37" t="s">
        <v>44</v>
      </c>
      <c r="I22" s="46"/>
    </row>
  </sheetData>
  <mergeCells count="6">
    <mergeCell ref="A20:H20"/>
    <mergeCell ref="A4:H4"/>
    <mergeCell ref="A1:H1"/>
    <mergeCell ref="A2:H2"/>
    <mergeCell ref="A5:H5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Кассовое исполнение</vt:lpstr>
      <vt:lpstr>Целевые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2017-06-01T10:57:22Z</dcterms:modified>
</cp:coreProperties>
</file>